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55" i="1"/>
  <c r="J52"/>
  <c r="H46"/>
  <c r="H47"/>
  <c r="H48"/>
  <c r="H49"/>
  <c r="H50"/>
  <c r="H51"/>
  <c r="H52"/>
  <c r="H30"/>
  <c r="H31"/>
  <c r="H32"/>
  <c r="H33"/>
  <c r="H34"/>
  <c r="H35"/>
  <c r="H36"/>
  <c r="H37"/>
  <c r="H38"/>
  <c r="H39"/>
  <c r="H40"/>
  <c r="H41"/>
  <c r="H42"/>
  <c r="H43"/>
  <c r="H44"/>
  <c r="H45"/>
  <c r="F26"/>
  <c r="J11"/>
  <c r="G14"/>
  <c r="F10"/>
  <c r="D24"/>
  <c r="D25"/>
  <c r="D26"/>
  <c r="D22"/>
  <c r="D23"/>
  <c r="D18"/>
  <c r="D19"/>
  <c r="D20"/>
  <c r="D21"/>
  <c r="D17"/>
  <c r="E14"/>
  <c r="E13"/>
  <c r="D7"/>
  <c r="D6"/>
  <c r="D8"/>
  <c r="D9"/>
  <c r="D10"/>
</calcChain>
</file>

<file path=xl/sharedStrings.xml><?xml version="1.0" encoding="utf-8"?>
<sst xmlns="http://schemas.openxmlformats.org/spreadsheetml/2006/main" count="89" uniqueCount="43">
  <si>
    <t>Materia Prima</t>
  </si>
  <si>
    <t>Cantidad</t>
  </si>
  <si>
    <t>Total</t>
  </si>
  <si>
    <t>Costo unitario</t>
  </si>
  <si>
    <t>Madera en toneladas</t>
  </si>
  <si>
    <t>Lana en kilos</t>
  </si>
  <si>
    <t>Clavos en bolsas de 100</t>
  </si>
  <si>
    <t>Resistol liquido blanco por litro</t>
  </si>
  <si>
    <t>Barniz para madera por litro</t>
  </si>
  <si>
    <t>Producto en proceso</t>
  </si>
  <si>
    <t>Cortadora de madera</t>
  </si>
  <si>
    <t>Mantenimiento</t>
  </si>
  <si>
    <t>Tela en kilometros</t>
  </si>
  <si>
    <t xml:space="preserve">Producto terminado </t>
  </si>
  <si>
    <t>Costo Unitario</t>
  </si>
  <si>
    <t>Sillon pequeño</t>
  </si>
  <si>
    <t>Sillon mediano</t>
  </si>
  <si>
    <t>Sillon grande</t>
  </si>
  <si>
    <t>Base de cama individual</t>
  </si>
  <si>
    <t>Base de cama kingsize</t>
  </si>
  <si>
    <t>Base de cama matrimonial</t>
  </si>
  <si>
    <t>Mesa pequeña</t>
  </si>
  <si>
    <t>Mesa de comedor</t>
  </si>
  <si>
    <t>Silla de comedor</t>
  </si>
  <si>
    <t>Cojines varios modelos</t>
  </si>
  <si>
    <t>Capital gastado en materia prima</t>
  </si>
  <si>
    <t>Capital gastao en procesamiento</t>
  </si>
  <si>
    <t>Capital en gastos total</t>
  </si>
  <si>
    <t>Capital supuesto a ganar</t>
  </si>
  <si>
    <t>Reparto de mercancía</t>
  </si>
  <si>
    <t>Tienda</t>
  </si>
  <si>
    <t>Producto</t>
  </si>
  <si>
    <t>Precio unitario</t>
  </si>
  <si>
    <t>Famsa</t>
  </si>
  <si>
    <t>Cojines</t>
  </si>
  <si>
    <t>Coopel</t>
  </si>
  <si>
    <t>Sillon mediado</t>
  </si>
  <si>
    <t>Base de cama Kingsize</t>
  </si>
  <si>
    <t>sam´s club</t>
  </si>
  <si>
    <t>Soriana</t>
  </si>
  <si>
    <t>TOTAL GANADO</t>
  </si>
  <si>
    <t>TOTAL VENDIDO</t>
  </si>
  <si>
    <t>INVENTARIO MUEBES MADERA FINA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</si>
</sst>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5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0" applyNumberFormat="1"/>
    <xf numFmtId="3" fontId="0" fillId="0" borderId="0" xfId="0" applyNumberFormat="1"/>
    <xf numFmtId="0" fontId="0" fillId="2" borderId="0" xfId="0" applyFill="1"/>
    <xf numFmtId="0" fontId="0" fillId="3" borderId="0" xfId="0" applyFill="1"/>
    <xf numFmtId="44" fontId="0" fillId="0" borderId="0" xfId="1" applyFont="1"/>
    <xf numFmtId="165" fontId="0" fillId="0" borderId="0" xfId="1" applyNumberFormat="1" applyFont="1"/>
    <xf numFmtId="2" fontId="0" fillId="0" borderId="0" xfId="0" applyNumberFormat="1"/>
    <xf numFmtId="0" fontId="0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2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/>
    <xf numFmtId="44" fontId="2" fillId="0" borderId="0" xfId="0" applyNumberFormat="1" applyFont="1"/>
    <xf numFmtId="165" fontId="0" fillId="0" borderId="0" xfId="0" applyNumberForma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3" fillId="0" borderId="0" xfId="0" applyFont="1"/>
    <xf numFmtId="165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32" workbookViewId="0">
      <selection activeCell="A32" sqref="A32"/>
    </sheetView>
  </sheetViews>
  <sheetFormatPr baseColWidth="10" defaultRowHeight="15"/>
  <cols>
    <col min="1" max="1" width="29.7109375" customWidth="1"/>
    <col min="3" max="3" width="14.42578125" customWidth="1"/>
    <col min="4" max="4" width="14.140625" bestFit="1" customWidth="1"/>
    <col min="5" max="5" width="12.5703125" bestFit="1" customWidth="1"/>
    <col min="6" max="6" width="19.5703125" bestFit="1" customWidth="1"/>
    <col min="7" max="8" width="12.5703125" bestFit="1" customWidth="1"/>
    <col min="9" max="9" width="23.28515625" bestFit="1" customWidth="1"/>
    <col min="10" max="10" width="21.140625" bestFit="1" customWidth="1"/>
  </cols>
  <sheetData>
    <row r="1" spans="1:12">
      <c r="A1" s="9" t="s">
        <v>42</v>
      </c>
      <c r="B1" s="9"/>
      <c r="C1" s="9"/>
      <c r="D1" s="9"/>
      <c r="E1" s="9"/>
    </row>
    <row r="5" spans="1:12">
      <c r="A5" s="4" t="s">
        <v>0</v>
      </c>
      <c r="B5" s="4" t="s">
        <v>1</v>
      </c>
      <c r="C5" s="4" t="s">
        <v>3</v>
      </c>
      <c r="D5" s="4" t="s">
        <v>2</v>
      </c>
    </row>
    <row r="6" spans="1:12">
      <c r="A6" t="s">
        <v>4</v>
      </c>
      <c r="B6">
        <v>5</v>
      </c>
      <c r="C6" s="1">
        <v>40000</v>
      </c>
      <c r="D6" s="1">
        <f>(B6*C6)</f>
        <v>200000</v>
      </c>
    </row>
    <row r="7" spans="1:12">
      <c r="A7" t="s">
        <v>5</v>
      </c>
      <c r="B7" s="2">
        <v>10000</v>
      </c>
      <c r="C7" s="1">
        <v>358</v>
      </c>
      <c r="D7" s="1">
        <f>(B7*C7)</f>
        <v>3580000</v>
      </c>
    </row>
    <row r="8" spans="1:12">
      <c r="A8" t="s">
        <v>6</v>
      </c>
      <c r="B8">
        <v>500</v>
      </c>
      <c r="C8" s="1">
        <v>486</v>
      </c>
      <c r="D8" s="1">
        <f t="shared" ref="D7:D14" si="0">(B8*C8)</f>
        <v>243000</v>
      </c>
    </row>
    <row r="9" spans="1:12">
      <c r="A9" t="s">
        <v>7</v>
      </c>
      <c r="B9" s="2">
        <v>20000</v>
      </c>
      <c r="C9" s="1">
        <v>47</v>
      </c>
      <c r="D9" s="1">
        <f t="shared" si="0"/>
        <v>940000</v>
      </c>
      <c r="F9" s="10" t="s">
        <v>25</v>
      </c>
      <c r="G9" s="10"/>
      <c r="H9" s="10"/>
      <c r="I9" s="10"/>
    </row>
    <row r="10" spans="1:12" ht="15.75">
      <c r="A10" t="s">
        <v>8</v>
      </c>
      <c r="B10" s="2">
        <v>9000</v>
      </c>
      <c r="C10" s="1">
        <v>83.5</v>
      </c>
      <c r="D10" s="1">
        <f t="shared" si="0"/>
        <v>751500</v>
      </c>
      <c r="F10" s="1">
        <f>(D6+D7+D8+D9+D10)</f>
        <v>5714500</v>
      </c>
      <c r="J10" s="15" t="s">
        <v>27</v>
      </c>
      <c r="K10" s="15"/>
      <c r="L10" s="15"/>
    </row>
    <row r="11" spans="1:12" ht="15.75">
      <c r="J11" s="16">
        <f>(F10+G14)</f>
        <v>6053800</v>
      </c>
      <c r="K11" s="17"/>
      <c r="L11" s="17"/>
    </row>
    <row r="12" spans="1:12">
      <c r="A12" s="3" t="s">
        <v>9</v>
      </c>
      <c r="B12" s="8" t="s">
        <v>1</v>
      </c>
      <c r="C12" s="8" t="s">
        <v>3</v>
      </c>
      <c r="D12" s="8" t="s">
        <v>11</v>
      </c>
      <c r="E12" s="8" t="s">
        <v>2</v>
      </c>
    </row>
    <row r="13" spans="1:12">
      <c r="A13" t="s">
        <v>10</v>
      </c>
      <c r="B13" s="7">
        <v>4</v>
      </c>
      <c r="C13" s="5">
        <v>1200</v>
      </c>
      <c r="D13" s="6">
        <v>500</v>
      </c>
      <c r="E13" s="1">
        <f>(B13*C13)+(B13*D13)</f>
        <v>6800</v>
      </c>
      <c r="G13" s="10" t="s">
        <v>26</v>
      </c>
      <c r="H13" s="10"/>
      <c r="I13" s="10"/>
      <c r="J13" s="10"/>
    </row>
    <row r="14" spans="1:12">
      <c r="A14" t="s">
        <v>12</v>
      </c>
      <c r="B14" s="7">
        <v>5</v>
      </c>
      <c r="C14" s="5">
        <v>65000</v>
      </c>
      <c r="D14" s="6">
        <v>1500</v>
      </c>
      <c r="E14" s="1">
        <f>(B14*C14)+(B14*D14)</f>
        <v>332500</v>
      </c>
      <c r="G14" s="1">
        <f>(E13+E14)</f>
        <v>339300</v>
      </c>
    </row>
    <row r="15" spans="1:12">
      <c r="B15" s="7"/>
      <c r="C15" s="5"/>
      <c r="D15" s="6"/>
      <c r="E15" s="1"/>
    </row>
    <row r="16" spans="1:12">
      <c r="A16" t="s">
        <v>13</v>
      </c>
      <c r="B16" s="7" t="s">
        <v>1</v>
      </c>
      <c r="C16" s="5" t="s">
        <v>14</v>
      </c>
      <c r="D16" s="6" t="s">
        <v>2</v>
      </c>
      <c r="E16" s="1"/>
    </row>
    <row r="17" spans="1:9">
      <c r="A17" t="s">
        <v>15</v>
      </c>
      <c r="B17" s="7">
        <v>200</v>
      </c>
      <c r="C17" s="5">
        <v>800</v>
      </c>
      <c r="D17" s="5">
        <f>(B17*C17)</f>
        <v>160000</v>
      </c>
      <c r="E17" s="19"/>
    </row>
    <row r="18" spans="1:9">
      <c r="A18" t="s">
        <v>16</v>
      </c>
      <c r="B18" s="7">
        <v>350</v>
      </c>
      <c r="C18" s="5">
        <v>1200</v>
      </c>
      <c r="D18" s="5">
        <f t="shared" ref="D18:D26" si="1">(B18*C18)</f>
        <v>420000</v>
      </c>
      <c r="E18" s="20"/>
    </row>
    <row r="19" spans="1:9">
      <c r="A19" t="s">
        <v>17</v>
      </c>
      <c r="B19" s="7">
        <v>200</v>
      </c>
      <c r="C19" s="5">
        <v>2300</v>
      </c>
      <c r="D19" s="5">
        <f t="shared" si="1"/>
        <v>460000</v>
      </c>
      <c r="E19" s="20"/>
    </row>
    <row r="20" spans="1:9">
      <c r="A20" t="s">
        <v>19</v>
      </c>
      <c r="B20" s="7">
        <v>550</v>
      </c>
      <c r="C20" s="5">
        <v>3200</v>
      </c>
      <c r="D20" s="5">
        <f t="shared" si="1"/>
        <v>1760000</v>
      </c>
      <c r="E20" s="20"/>
    </row>
    <row r="21" spans="1:9">
      <c r="A21" t="s">
        <v>20</v>
      </c>
      <c r="B21" s="7">
        <v>700</v>
      </c>
      <c r="C21" s="5">
        <v>2800</v>
      </c>
      <c r="D21" s="5">
        <f t="shared" si="1"/>
        <v>1960000</v>
      </c>
      <c r="E21" s="20"/>
    </row>
    <row r="22" spans="1:9">
      <c r="A22" t="s">
        <v>18</v>
      </c>
      <c r="B22" s="7">
        <v>500</v>
      </c>
      <c r="C22" s="5">
        <v>2400</v>
      </c>
      <c r="D22" s="5">
        <f t="shared" si="1"/>
        <v>1200000</v>
      </c>
      <c r="E22" s="20"/>
    </row>
    <row r="23" spans="1:9">
      <c r="A23" t="s">
        <v>21</v>
      </c>
      <c r="B23" s="7">
        <v>750</v>
      </c>
      <c r="C23" s="5">
        <v>650</v>
      </c>
      <c r="D23" s="5">
        <f t="shared" si="1"/>
        <v>487500</v>
      </c>
      <c r="E23" s="20"/>
    </row>
    <row r="24" spans="1:9">
      <c r="A24" t="s">
        <v>22</v>
      </c>
      <c r="B24" s="7">
        <v>300</v>
      </c>
      <c r="C24" s="5">
        <v>4500</v>
      </c>
      <c r="D24" s="5">
        <f t="shared" si="1"/>
        <v>1350000</v>
      </c>
      <c r="E24" s="20"/>
    </row>
    <row r="25" spans="1:9" ht="15.75">
      <c r="A25" t="s">
        <v>23</v>
      </c>
      <c r="B25" s="7">
        <v>1200</v>
      </c>
      <c r="C25" s="5">
        <v>320</v>
      </c>
      <c r="D25" s="5">
        <f t="shared" si="1"/>
        <v>384000</v>
      </c>
      <c r="E25" s="20"/>
      <c r="F25" s="15" t="s">
        <v>28</v>
      </c>
      <c r="G25" s="15"/>
      <c r="H25" s="15"/>
      <c r="I25" s="15"/>
    </row>
    <row r="26" spans="1:9" ht="15.75">
      <c r="A26" t="s">
        <v>24</v>
      </c>
      <c r="B26" s="7">
        <v>5000</v>
      </c>
      <c r="C26" s="5">
        <v>125</v>
      </c>
      <c r="D26" s="5">
        <f t="shared" si="1"/>
        <v>625000</v>
      </c>
      <c r="F26" s="18">
        <f>(D17+D18+D19+D20+D21+D22+D23+D24+D25+D26)</f>
        <v>8806500</v>
      </c>
      <c r="G26" s="17"/>
      <c r="H26" s="17"/>
      <c r="I26" s="17"/>
    </row>
    <row r="28" spans="1:9">
      <c r="A28" s="21" t="s">
        <v>29</v>
      </c>
    </row>
    <row r="29" spans="1:9">
      <c r="A29" s="22" t="s">
        <v>30</v>
      </c>
      <c r="B29" s="23" t="s">
        <v>31</v>
      </c>
      <c r="C29" s="23"/>
      <c r="D29" s="23"/>
      <c r="E29" s="24" t="s">
        <v>32</v>
      </c>
      <c r="F29" s="24"/>
      <c r="G29" s="22" t="s">
        <v>1</v>
      </c>
      <c r="H29" s="22" t="s">
        <v>2</v>
      </c>
    </row>
    <row r="30" spans="1:9">
      <c r="A30" t="s">
        <v>33</v>
      </c>
      <c r="B30" s="11" t="s">
        <v>34</v>
      </c>
      <c r="C30" s="11"/>
      <c r="D30" s="11"/>
      <c r="E30" s="13">
        <v>130</v>
      </c>
      <c r="F30" s="13"/>
      <c r="G30" s="14">
        <v>2000</v>
      </c>
      <c r="H30" s="1">
        <f>(G30*E30)</f>
        <v>260000</v>
      </c>
    </row>
    <row r="31" spans="1:9">
      <c r="A31" t="s">
        <v>33</v>
      </c>
      <c r="B31" s="11" t="s">
        <v>22</v>
      </c>
      <c r="C31" s="11"/>
      <c r="D31" s="11"/>
      <c r="E31" s="13">
        <v>4650</v>
      </c>
      <c r="F31" s="13"/>
      <c r="G31" s="14">
        <v>50</v>
      </c>
      <c r="H31" s="1">
        <f t="shared" ref="H31:H56" si="2">(G31*E31)</f>
        <v>232500</v>
      </c>
    </row>
    <row r="32" spans="1:9">
      <c r="A32" t="s">
        <v>33</v>
      </c>
      <c r="B32" s="11" t="s">
        <v>23</v>
      </c>
      <c r="C32" s="11"/>
      <c r="D32" s="11"/>
      <c r="E32" s="13">
        <v>326</v>
      </c>
      <c r="F32" s="13"/>
      <c r="G32" s="14">
        <v>200</v>
      </c>
      <c r="H32" s="1">
        <f t="shared" si="2"/>
        <v>65200</v>
      </c>
    </row>
    <row r="33" spans="1:8">
      <c r="A33" t="s">
        <v>33</v>
      </c>
      <c r="B33" s="11" t="s">
        <v>20</v>
      </c>
      <c r="C33" s="11"/>
      <c r="D33" s="11"/>
      <c r="E33" s="13">
        <v>3000</v>
      </c>
      <c r="F33" s="13"/>
      <c r="G33" s="14">
        <v>300</v>
      </c>
      <c r="H33" s="1">
        <f t="shared" si="2"/>
        <v>900000</v>
      </c>
    </row>
    <row r="34" spans="1:8">
      <c r="A34" t="s">
        <v>33</v>
      </c>
      <c r="B34" s="11" t="s">
        <v>18</v>
      </c>
      <c r="C34" s="11"/>
      <c r="D34" s="11"/>
      <c r="E34" s="13">
        <v>2450</v>
      </c>
      <c r="F34" s="13"/>
      <c r="G34" s="14">
        <v>150</v>
      </c>
      <c r="H34" s="1">
        <f t="shared" si="2"/>
        <v>367500</v>
      </c>
    </row>
    <row r="35" spans="1:8">
      <c r="A35" t="s">
        <v>35</v>
      </c>
      <c r="B35" s="11" t="s">
        <v>15</v>
      </c>
      <c r="C35" s="11"/>
      <c r="D35" s="11"/>
      <c r="E35" s="13">
        <v>850</v>
      </c>
      <c r="F35" s="13"/>
      <c r="G35" s="14">
        <v>100</v>
      </c>
      <c r="H35" s="1">
        <f t="shared" si="2"/>
        <v>85000</v>
      </c>
    </row>
    <row r="36" spans="1:8">
      <c r="A36" t="s">
        <v>35</v>
      </c>
      <c r="B36" s="11" t="s">
        <v>36</v>
      </c>
      <c r="C36" s="11"/>
      <c r="D36" s="11"/>
      <c r="E36" s="13">
        <v>1300</v>
      </c>
      <c r="F36" s="13"/>
      <c r="G36" s="14">
        <v>150</v>
      </c>
      <c r="H36" s="1">
        <f t="shared" si="2"/>
        <v>195000</v>
      </c>
    </row>
    <row r="37" spans="1:8">
      <c r="A37" t="s">
        <v>35</v>
      </c>
      <c r="B37" s="11" t="s">
        <v>17</v>
      </c>
      <c r="C37" s="11"/>
      <c r="D37" s="11"/>
      <c r="E37" s="13">
        <v>2350</v>
      </c>
      <c r="F37" s="13"/>
      <c r="G37" s="14">
        <v>100</v>
      </c>
      <c r="H37" s="1">
        <f t="shared" si="2"/>
        <v>235000</v>
      </c>
    </row>
    <row r="38" spans="1:8">
      <c r="A38" t="s">
        <v>35</v>
      </c>
      <c r="B38" s="11" t="s">
        <v>37</v>
      </c>
      <c r="C38" s="11"/>
      <c r="D38" s="11"/>
      <c r="E38" s="13">
        <v>3250</v>
      </c>
      <c r="F38" s="13"/>
      <c r="G38" s="14">
        <v>250</v>
      </c>
      <c r="H38" s="1">
        <f t="shared" si="2"/>
        <v>812500</v>
      </c>
    </row>
    <row r="39" spans="1:8">
      <c r="A39" t="s">
        <v>35</v>
      </c>
      <c r="B39" s="11" t="s">
        <v>20</v>
      </c>
      <c r="C39" s="11"/>
      <c r="D39" s="11"/>
      <c r="E39" s="13">
        <v>3000</v>
      </c>
      <c r="F39" s="13"/>
      <c r="G39" s="14">
        <v>200</v>
      </c>
      <c r="H39" s="1">
        <f t="shared" si="2"/>
        <v>600000</v>
      </c>
    </row>
    <row r="40" spans="1:8">
      <c r="A40" t="s">
        <v>35</v>
      </c>
      <c r="B40" s="11" t="s">
        <v>18</v>
      </c>
      <c r="C40" s="11"/>
      <c r="D40" s="11"/>
      <c r="E40" s="13">
        <v>2450</v>
      </c>
      <c r="F40" s="13"/>
      <c r="G40" s="14">
        <v>250</v>
      </c>
      <c r="H40" s="1">
        <f t="shared" si="2"/>
        <v>612500</v>
      </c>
    </row>
    <row r="41" spans="1:8">
      <c r="A41" t="s">
        <v>38</v>
      </c>
      <c r="B41" s="11" t="s">
        <v>34</v>
      </c>
      <c r="C41" s="11"/>
      <c r="D41" s="11"/>
      <c r="E41" s="13">
        <v>135</v>
      </c>
      <c r="F41" s="13"/>
      <c r="G41" s="14">
        <v>3000</v>
      </c>
      <c r="H41" s="1">
        <f t="shared" si="2"/>
        <v>405000</v>
      </c>
    </row>
    <row r="42" spans="1:8">
      <c r="A42" t="s">
        <v>38</v>
      </c>
      <c r="B42" s="11" t="s">
        <v>22</v>
      </c>
      <c r="C42" s="11"/>
      <c r="D42" s="11"/>
      <c r="E42" s="13">
        <v>4650</v>
      </c>
      <c r="F42" s="13"/>
      <c r="G42" s="14">
        <v>150</v>
      </c>
      <c r="H42" s="1">
        <f t="shared" si="2"/>
        <v>697500</v>
      </c>
    </row>
    <row r="43" spans="1:8">
      <c r="A43" t="s">
        <v>38</v>
      </c>
      <c r="B43" s="11" t="s">
        <v>23</v>
      </c>
      <c r="C43" s="11"/>
      <c r="D43" s="11"/>
      <c r="E43" s="13">
        <v>328</v>
      </c>
      <c r="F43" s="13"/>
      <c r="G43" s="14">
        <v>600</v>
      </c>
      <c r="H43" s="1">
        <f t="shared" si="2"/>
        <v>196800</v>
      </c>
    </row>
    <row r="44" spans="1:8">
      <c r="A44" t="s">
        <v>38</v>
      </c>
      <c r="B44" s="11" t="s">
        <v>21</v>
      </c>
      <c r="C44" s="11"/>
      <c r="D44" s="11"/>
      <c r="E44" s="13">
        <v>750</v>
      </c>
      <c r="F44" s="13"/>
      <c r="G44" s="14">
        <v>700</v>
      </c>
      <c r="H44" s="1">
        <f t="shared" si="2"/>
        <v>525000</v>
      </c>
    </row>
    <row r="45" spans="1:8">
      <c r="A45" t="s">
        <v>38</v>
      </c>
      <c r="B45" s="11" t="s">
        <v>18</v>
      </c>
      <c r="C45" s="11"/>
      <c r="D45" s="11"/>
      <c r="E45" s="13">
        <v>2450</v>
      </c>
      <c r="F45" s="13"/>
      <c r="G45" s="14">
        <v>100</v>
      </c>
      <c r="H45" s="1">
        <f t="shared" si="2"/>
        <v>245000</v>
      </c>
    </row>
    <row r="46" spans="1:8">
      <c r="A46" t="s">
        <v>38</v>
      </c>
      <c r="B46" s="11" t="s">
        <v>15</v>
      </c>
      <c r="C46" s="11"/>
      <c r="D46" s="11"/>
      <c r="E46" s="12">
        <v>820</v>
      </c>
      <c r="F46" s="12"/>
      <c r="G46" s="7">
        <v>100</v>
      </c>
      <c r="H46" s="1">
        <f t="shared" si="2"/>
        <v>82000</v>
      </c>
    </row>
    <row r="47" spans="1:8">
      <c r="A47" t="s">
        <v>38</v>
      </c>
      <c r="B47" s="11" t="s">
        <v>36</v>
      </c>
      <c r="C47" s="11"/>
      <c r="D47" s="11"/>
      <c r="E47" s="12">
        <v>1300</v>
      </c>
      <c r="F47" s="12"/>
      <c r="G47" s="7">
        <v>200</v>
      </c>
      <c r="H47" s="1">
        <f t="shared" si="2"/>
        <v>260000</v>
      </c>
    </row>
    <row r="48" spans="1:8">
      <c r="A48" t="s">
        <v>38</v>
      </c>
      <c r="B48" s="11" t="s">
        <v>17</v>
      </c>
      <c r="C48" s="11"/>
      <c r="D48" s="11"/>
      <c r="E48" s="12">
        <v>2400</v>
      </c>
      <c r="F48" s="12"/>
      <c r="G48" s="7">
        <v>100</v>
      </c>
      <c r="H48" s="1">
        <f t="shared" si="2"/>
        <v>240000</v>
      </c>
    </row>
    <row r="49" spans="1:10">
      <c r="A49" t="s">
        <v>38</v>
      </c>
      <c r="B49" s="11" t="s">
        <v>37</v>
      </c>
      <c r="C49" s="11"/>
      <c r="D49" s="11"/>
      <c r="E49" s="12">
        <v>3250</v>
      </c>
      <c r="F49" s="12"/>
      <c r="G49" s="7">
        <v>300</v>
      </c>
      <c r="H49" s="1">
        <f t="shared" si="2"/>
        <v>975000</v>
      </c>
    </row>
    <row r="50" spans="1:10">
      <c r="A50" t="s">
        <v>38</v>
      </c>
      <c r="B50" s="11" t="s">
        <v>20</v>
      </c>
      <c r="C50" s="11"/>
      <c r="D50" s="11"/>
      <c r="E50" s="12">
        <v>3000</v>
      </c>
      <c r="F50" s="12"/>
      <c r="G50" s="7">
        <v>200</v>
      </c>
      <c r="H50" s="1">
        <f t="shared" si="2"/>
        <v>600000</v>
      </c>
    </row>
    <row r="51" spans="1:10" ht="15.75">
      <c r="A51" t="s">
        <v>39</v>
      </c>
      <c r="B51" s="11" t="s">
        <v>22</v>
      </c>
      <c r="C51" s="11"/>
      <c r="D51" s="11"/>
      <c r="E51" s="12">
        <v>4650</v>
      </c>
      <c r="F51" s="12"/>
      <c r="G51" s="7">
        <v>100</v>
      </c>
      <c r="H51" s="1">
        <f t="shared" si="2"/>
        <v>465000</v>
      </c>
      <c r="J51" s="17" t="s">
        <v>41</v>
      </c>
    </row>
    <row r="52" spans="1:10" ht="15.75">
      <c r="A52" t="s">
        <v>39</v>
      </c>
      <c r="B52" s="11" t="s">
        <v>23</v>
      </c>
      <c r="C52" s="11"/>
      <c r="D52" s="11"/>
      <c r="E52" s="12">
        <v>330</v>
      </c>
      <c r="F52" s="12"/>
      <c r="G52" s="7">
        <v>400</v>
      </c>
      <c r="H52" s="1">
        <f t="shared" si="2"/>
        <v>132000</v>
      </c>
      <c r="J52" s="16">
        <f>(H52+H51+H50+H49+H48+H47+H46+H45+H44+H43+H42+H41+H40+H39+H38+H37+H36+H35+H34+H33+H32+H31+H30)</f>
        <v>9188500</v>
      </c>
    </row>
    <row r="53" spans="1:10">
      <c r="B53" s="11"/>
      <c r="C53" s="11"/>
      <c r="D53" s="11"/>
      <c r="E53" s="12"/>
      <c r="F53" s="12"/>
      <c r="G53" s="7"/>
      <c r="H53" s="1"/>
    </row>
    <row r="54" spans="1:10" ht="23.25">
      <c r="B54" s="11"/>
      <c r="C54" s="11"/>
      <c r="D54" s="11"/>
      <c r="E54" s="12"/>
      <c r="F54" s="12"/>
      <c r="G54" s="7"/>
      <c r="H54" s="1"/>
      <c r="I54" s="25" t="s">
        <v>40</v>
      </c>
    </row>
    <row r="55" spans="1:10" ht="23.25">
      <c r="B55" s="11"/>
      <c r="C55" s="11"/>
      <c r="D55" s="11"/>
      <c r="E55" s="12"/>
      <c r="F55" s="12"/>
      <c r="G55" s="7"/>
      <c r="H55" s="1"/>
      <c r="I55" s="26">
        <f>(J52-J11)</f>
        <v>3134700</v>
      </c>
    </row>
    <row r="56" spans="1:10">
      <c r="B56" s="11"/>
      <c r="C56" s="11"/>
      <c r="D56" s="11"/>
      <c r="E56" s="9"/>
      <c r="F56" s="9"/>
      <c r="G56" s="7"/>
      <c r="H56" s="1"/>
    </row>
  </sheetData>
  <mergeCells count="60">
    <mergeCell ref="E52:F52"/>
    <mergeCell ref="E53:F53"/>
    <mergeCell ref="E54:F54"/>
    <mergeCell ref="E55:F55"/>
    <mergeCell ref="E56:F56"/>
    <mergeCell ref="A1:E1"/>
    <mergeCell ref="B53:D53"/>
    <mergeCell ref="B54:D54"/>
    <mergeCell ref="B55:D55"/>
    <mergeCell ref="B56:D56"/>
    <mergeCell ref="E46:F46"/>
    <mergeCell ref="E47:F47"/>
    <mergeCell ref="E48:F48"/>
    <mergeCell ref="E49:F49"/>
    <mergeCell ref="E50:F50"/>
    <mergeCell ref="E51:F51"/>
    <mergeCell ref="B45:D45"/>
    <mergeCell ref="B46:D46"/>
    <mergeCell ref="B47:D47"/>
    <mergeCell ref="B48:D48"/>
    <mergeCell ref="B49:D49"/>
    <mergeCell ref="B50:D50"/>
    <mergeCell ref="B51:D51"/>
    <mergeCell ref="B52:D52"/>
    <mergeCell ref="B39:D39"/>
    <mergeCell ref="B40:D40"/>
    <mergeCell ref="B41:D41"/>
    <mergeCell ref="B42:D42"/>
    <mergeCell ref="B43:D43"/>
    <mergeCell ref="B44:D44"/>
    <mergeCell ref="E45:F45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F9:I9"/>
    <mergeCell ref="G13:J13"/>
    <mergeCell ref="J10:L10"/>
    <mergeCell ref="F25:I25"/>
    <mergeCell ref="B29:D29"/>
    <mergeCell ref="E30:F30"/>
    <mergeCell ref="E31:F31"/>
    <mergeCell ref="E32:F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B3L3N</dc:creator>
  <cp:lastModifiedBy>B3L3N</cp:lastModifiedBy>
  <dcterms:created xsi:type="dcterms:W3CDTF">2013-04-07T07:05:01Z</dcterms:created>
  <dcterms:modified xsi:type="dcterms:W3CDTF">2013-04-07T08:36:17Z</dcterms:modified>
</cp:coreProperties>
</file>